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accreteilfr0-my.sharepoint.com/personal/sebastien-pierr_coppola_ac-creteil_fr/Documents/Ader/2022-2023/SITE ACADEMIQUE MPC/Activité Pression/"/>
    </mc:Choice>
  </mc:AlternateContent>
  <xr:revisionPtr revIDLastSave="1" documentId="11_ACD54227D0B485D46A794B1018FA6723CAE9F1C3" xr6:coauthVersionLast="47" xr6:coauthVersionMax="47" xr10:uidLastSave="{FC80424F-4F4B-4523-9B8F-7055FEAC7739}"/>
  <bookViews>
    <workbookView xWindow="-98" yWindow="-98" windowWidth="20715" windowHeight="13155" xr2:uid="{00000000-000D-0000-FFFF-FFFF00000000}"/>
  </bookViews>
  <sheets>
    <sheet name="Exp2 - h" sheetId="4" r:id="rId1"/>
    <sheet name="Exp2 - Psat" sheetId="3" state="hidden" r:id="rId2"/>
    <sheet name="Exp2 - synthèse" sheetId="9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  <c r="B2" i="4" l="1"/>
  <c r="I21" i="4" l="1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B24" i="4" l="1"/>
  <c r="B28" i="4" l="1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H3" i="4" l="1"/>
  <c r="H2" i="4"/>
  <c r="H14" i="4"/>
  <c r="H6" i="4"/>
  <c r="H4" i="4"/>
  <c r="H11" i="4"/>
  <c r="H18" i="4"/>
  <c r="H17" i="4"/>
  <c r="H16" i="4"/>
  <c r="H7" i="4"/>
  <c r="H21" i="4"/>
  <c r="H13" i="4"/>
  <c r="H5" i="4"/>
  <c r="H20" i="4"/>
  <c r="H12" i="4"/>
  <c r="H15" i="4"/>
  <c r="H19" i="4"/>
  <c r="H10" i="4"/>
  <c r="H9" i="4"/>
  <c r="H8" i="4"/>
  <c r="H23" i="4" l="1"/>
  <c r="H22" i="4"/>
</calcChain>
</file>

<file path=xl/sharedStrings.xml><?xml version="1.0" encoding="utf-8"?>
<sst xmlns="http://schemas.openxmlformats.org/spreadsheetml/2006/main" count="24" uniqueCount="22">
  <si>
    <t>N . 𝑘𝑔 −1</t>
  </si>
  <si>
    <t>kg.m-3</t>
  </si>
  <si>
    <t>%</t>
  </si>
  <si>
    <t>Pression m</t>
  </si>
  <si>
    <t>Pa</t>
  </si>
  <si>
    <t>Pression de saturation de la vapeur d'eau en hPa</t>
  </si>
  <si>
    <t>Pi (hPa)</t>
  </si>
  <si>
    <t>Pf (hPa)</t>
  </si>
  <si>
    <t>°C</t>
  </si>
  <si>
    <t>Moyenne</t>
  </si>
  <si>
    <t>Ecart-type</t>
  </si>
  <si>
    <t>Valeur de hauteur mesuré avec un métre</t>
  </si>
  <si>
    <t>Hauteur h (m)</t>
  </si>
  <si>
    <t>Pf-Pi (hPa)</t>
  </si>
  <si>
    <t>Numéro de mesure</t>
  </si>
  <si>
    <r>
      <t>ρ</t>
    </r>
    <r>
      <rPr>
        <vertAlign val="subscript"/>
        <sz val="11"/>
        <color rgb="FF000000"/>
        <rFont val="Times New Roman"/>
        <family val="1"/>
      </rPr>
      <t>air</t>
    </r>
    <r>
      <rPr>
        <sz val="16"/>
        <color rgb="FF000000"/>
        <rFont val="Times New Roman"/>
        <family val="1"/>
      </rPr>
      <t/>
    </r>
  </si>
  <si>
    <t>Humidité</t>
  </si>
  <si>
    <t>Température</t>
  </si>
  <si>
    <r>
      <t>g(</t>
    </r>
    <r>
      <rPr>
        <sz val="11"/>
        <color theme="1"/>
        <rFont val="Calibri"/>
        <family val="2"/>
        <scheme val="minor"/>
      </rPr>
      <t>N)</t>
    </r>
  </si>
  <si>
    <t>Calcul de h</t>
  </si>
  <si>
    <t>Hauteur 1 (m)</t>
  </si>
  <si>
    <t>Hauteur 2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</si>
</sst>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5" xfId="0" applyNumberFormat="1" applyFill="1" applyBorder="1"/>
    <xf numFmtId="0" fontId="3" fillId="2" borderId="6" xfId="0" applyFont="1" applyFill="1" applyBorder="1"/>
    <xf numFmtId="0" fontId="0" fillId="2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10" xfId="0" applyFill="1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/>
    <xf numFmtId="0" fontId="0" fillId="0" borderId="20" xfId="0" applyFill="1" applyBorder="1" applyAlignment="1">
      <alignment horizontal="center"/>
    </xf>
    <xf numFmtId="165" fontId="10" fillId="4" borderId="20" xfId="0" applyNumberFormat="1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'Exp2 - h'!$A$23</c:f>
              <c:strCache>
                <c:ptCount val="1"/>
                <c:pt idx="0">
                  <c:v>Valeur de hauteur mesuré avec un métre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'Exp2 - 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'Exp2 - h'!$I$2:$I$21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6-4552-909A-CCFD4D200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90671"/>
        <c:axId val="253891919"/>
      </c:lineChart>
      <c:scatterChart>
        <c:scatterStyle val="lineMarker"/>
        <c:varyColors val="0"/>
        <c:ser>
          <c:idx val="0"/>
          <c:order val="0"/>
          <c:tx>
            <c:strRef>
              <c:f>'Exp2 - h'!$H$1</c:f>
              <c:strCache>
                <c:ptCount val="1"/>
                <c:pt idx="0">
                  <c:v>Hauteur 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'Exp2 - 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'Exp2 - h'!$H$2:$H$21</c:f>
              <c:numCache>
                <c:formatCode>0.000</c:formatCode>
                <c:ptCount val="20"/>
                <c:pt idx="0">
                  <c:v>1.0259806527575837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67-4606-9549-34BBEE32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90671"/>
        <c:axId val="253891919"/>
      </c:scatterChart>
      <c:catAx>
        <c:axId val="253890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3891919"/>
        <c:crosses val="autoZero"/>
        <c:auto val="1"/>
        <c:lblAlgn val="ctr"/>
        <c:lblOffset val="100"/>
        <c:noMultiLvlLbl val="1"/>
      </c:catAx>
      <c:valAx>
        <c:axId val="25389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389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'Exp2 - Psat'!$B$1</c:f>
              <c:strCache>
                <c:ptCount val="1"/>
                <c:pt idx="0">
                  <c:v>Pression de saturation de la vapeur d'eau en hPa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'Exp2 - Psat'!$A$2:$A$37</c:f>
              <c:numCache>
                <c:formatCode>General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</c:numCache>
            </c:numRef>
          </c:xVal>
          <c:yVal>
            <c:numRef>
              <c:f>'Exp2 - Psat'!$B$2:$B$37</c:f>
              <c:numCache>
                <c:formatCode>General</c:formatCode>
                <c:ptCount val="36"/>
                <c:pt idx="0">
                  <c:v>6.11</c:v>
                </c:pt>
                <c:pt idx="1">
                  <c:v>7.06</c:v>
                </c:pt>
                <c:pt idx="2">
                  <c:v>8.1300000000000008</c:v>
                </c:pt>
                <c:pt idx="3">
                  <c:v>9.35</c:v>
                </c:pt>
                <c:pt idx="4">
                  <c:v>10.73</c:v>
                </c:pt>
                <c:pt idx="5">
                  <c:v>12.28</c:v>
                </c:pt>
                <c:pt idx="6">
                  <c:v>13.12</c:v>
                </c:pt>
                <c:pt idx="7">
                  <c:v>14.02</c:v>
                </c:pt>
                <c:pt idx="8">
                  <c:v>14.97</c:v>
                </c:pt>
                <c:pt idx="9">
                  <c:v>15.98</c:v>
                </c:pt>
                <c:pt idx="10">
                  <c:v>17.05</c:v>
                </c:pt>
                <c:pt idx="11">
                  <c:v>18.18</c:v>
                </c:pt>
                <c:pt idx="12">
                  <c:v>19.37</c:v>
                </c:pt>
                <c:pt idx="13">
                  <c:v>20.63</c:v>
                </c:pt>
                <c:pt idx="14">
                  <c:v>21.97</c:v>
                </c:pt>
                <c:pt idx="15">
                  <c:v>23.38</c:v>
                </c:pt>
                <c:pt idx="16">
                  <c:v>24.87</c:v>
                </c:pt>
                <c:pt idx="17">
                  <c:v>26.43</c:v>
                </c:pt>
                <c:pt idx="18">
                  <c:v>28.09</c:v>
                </c:pt>
                <c:pt idx="19">
                  <c:v>29.83</c:v>
                </c:pt>
                <c:pt idx="20">
                  <c:v>31.67</c:v>
                </c:pt>
                <c:pt idx="21">
                  <c:v>33.6</c:v>
                </c:pt>
                <c:pt idx="22">
                  <c:v>35.64</c:v>
                </c:pt>
                <c:pt idx="23">
                  <c:v>37.799999999999997</c:v>
                </c:pt>
                <c:pt idx="24">
                  <c:v>40.049999999999997</c:v>
                </c:pt>
                <c:pt idx="25">
                  <c:v>42.43</c:v>
                </c:pt>
                <c:pt idx="26">
                  <c:v>44.92</c:v>
                </c:pt>
                <c:pt idx="27">
                  <c:v>47.55</c:v>
                </c:pt>
                <c:pt idx="28">
                  <c:v>50.03</c:v>
                </c:pt>
                <c:pt idx="29">
                  <c:v>53.19</c:v>
                </c:pt>
                <c:pt idx="30">
                  <c:v>56.23</c:v>
                </c:pt>
                <c:pt idx="31">
                  <c:v>59.41</c:v>
                </c:pt>
                <c:pt idx="32">
                  <c:v>62.75</c:v>
                </c:pt>
                <c:pt idx="33">
                  <c:v>66.25</c:v>
                </c:pt>
                <c:pt idx="34">
                  <c:v>69.92</c:v>
                </c:pt>
                <c:pt idx="35">
                  <c:v>73.75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F0-400B-A531-8580A272F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100927"/>
        <c:axId val="391106335"/>
      </c:scatterChart>
      <c:valAx>
        <c:axId val="3911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1106335"/>
        <c:crosses val="autoZero"/>
        <c:crossBetween val="midCat"/>
      </c:valAx>
      <c:valAx>
        <c:axId val="39110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11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2"/>
          <c:tx>
            <c:v>Ref-0,80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[1]Synthèse!$A$2:$A$41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[1]Synthèse!$D$2:$D$41</c:f>
              <c:numCache>
                <c:formatCode>General</c:formatCode>
                <c:ptCount val="4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3-4AEB-8BD4-ADB44B203D11}"/>
            </c:ext>
          </c:extLst>
        </c:ser>
        <c:ser>
          <c:idx val="4"/>
          <c:order val="3"/>
          <c:tx>
            <c:v>ref-3,54</c:v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[1]Synthèse!$A$2:$A$41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[1]Synthèse!$E$2:$E$41</c:f>
              <c:numCache>
                <c:formatCode>General</c:formatCode>
                <c:ptCount val="40"/>
                <c:pt idx="0">
                  <c:v>3.54</c:v>
                </c:pt>
                <c:pt idx="1">
                  <c:v>3.54</c:v>
                </c:pt>
                <c:pt idx="2">
                  <c:v>3.54</c:v>
                </c:pt>
                <c:pt idx="3">
                  <c:v>3.54</c:v>
                </c:pt>
                <c:pt idx="4">
                  <c:v>3.54</c:v>
                </c:pt>
                <c:pt idx="5">
                  <c:v>3.54</c:v>
                </c:pt>
                <c:pt idx="6">
                  <c:v>3.54</c:v>
                </c:pt>
                <c:pt idx="7">
                  <c:v>3.54</c:v>
                </c:pt>
                <c:pt idx="8">
                  <c:v>3.54</c:v>
                </c:pt>
                <c:pt idx="9">
                  <c:v>3.54</c:v>
                </c:pt>
                <c:pt idx="10">
                  <c:v>3.54</c:v>
                </c:pt>
                <c:pt idx="11">
                  <c:v>3.54</c:v>
                </c:pt>
                <c:pt idx="12">
                  <c:v>3.54</c:v>
                </c:pt>
                <c:pt idx="13">
                  <c:v>3.54</c:v>
                </c:pt>
                <c:pt idx="14">
                  <c:v>3.54</c:v>
                </c:pt>
                <c:pt idx="15">
                  <c:v>3.54</c:v>
                </c:pt>
                <c:pt idx="16">
                  <c:v>3.54</c:v>
                </c:pt>
                <c:pt idx="17">
                  <c:v>3.54</c:v>
                </c:pt>
                <c:pt idx="18">
                  <c:v>3.54</c:v>
                </c:pt>
                <c:pt idx="19">
                  <c:v>3.54</c:v>
                </c:pt>
                <c:pt idx="20">
                  <c:v>3.54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  <c:pt idx="24">
                  <c:v>3.54</c:v>
                </c:pt>
                <c:pt idx="25">
                  <c:v>3.54</c:v>
                </c:pt>
                <c:pt idx="26">
                  <c:v>3.54</c:v>
                </c:pt>
                <c:pt idx="27">
                  <c:v>3.54</c:v>
                </c:pt>
                <c:pt idx="28">
                  <c:v>3.54</c:v>
                </c:pt>
                <c:pt idx="29">
                  <c:v>3.54</c:v>
                </c:pt>
                <c:pt idx="30">
                  <c:v>3.54</c:v>
                </c:pt>
                <c:pt idx="31">
                  <c:v>3.54</c:v>
                </c:pt>
                <c:pt idx="32">
                  <c:v>3.54</c:v>
                </c:pt>
                <c:pt idx="33">
                  <c:v>3.54</c:v>
                </c:pt>
                <c:pt idx="34">
                  <c:v>3.54</c:v>
                </c:pt>
                <c:pt idx="35">
                  <c:v>3.54</c:v>
                </c:pt>
                <c:pt idx="36">
                  <c:v>3.54</c:v>
                </c:pt>
                <c:pt idx="37">
                  <c:v>3.54</c:v>
                </c:pt>
                <c:pt idx="38">
                  <c:v>3.54</c:v>
                </c:pt>
                <c:pt idx="39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3-4AEB-8BD4-ADB44B203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90671"/>
        <c:axId val="253891919"/>
      </c:lineChart>
      <c:scatterChart>
        <c:scatterStyle val="lineMarker"/>
        <c:varyColors val="0"/>
        <c:ser>
          <c:idx val="0"/>
          <c:order val="0"/>
          <c:tx>
            <c:strRef>
              <c:f>[1]Synthèse!$B$1</c:f>
              <c:strCache>
                <c:ptCount val="1"/>
                <c:pt idx="0">
                  <c:v>Hauteur 1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xVal>
            <c:numRef>
              <c:f>[1]Synthèse!$A$2:$A$41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[1]Synthèse!$B$2:$B$41</c:f>
              <c:numCache>
                <c:formatCode>General</c:formatCode>
                <c:ptCount val="40"/>
                <c:pt idx="0">
                  <c:v>0.83671614243499015</c:v>
                </c:pt>
                <c:pt idx="1">
                  <c:v>0.95747929701320589</c:v>
                </c:pt>
                <c:pt idx="2">
                  <c:v>0.75045674630685266</c:v>
                </c:pt>
                <c:pt idx="3">
                  <c:v>1.1472499684925586</c:v>
                </c:pt>
                <c:pt idx="4">
                  <c:v>0.9057236593361272</c:v>
                </c:pt>
                <c:pt idx="5">
                  <c:v>0.87984584049758796</c:v>
                </c:pt>
                <c:pt idx="6">
                  <c:v>0.94885335739970567</c:v>
                </c:pt>
                <c:pt idx="7">
                  <c:v>0.77633456514539201</c:v>
                </c:pt>
                <c:pt idx="8">
                  <c:v>0.84534208204652905</c:v>
                </c:pt>
                <c:pt idx="9">
                  <c:v>0.79358644437043113</c:v>
                </c:pt>
                <c:pt idx="10">
                  <c:v>1.1249016164427605</c:v>
                </c:pt>
                <c:pt idx="11">
                  <c:v>0.98537893533392684</c:v>
                </c:pt>
                <c:pt idx="12">
                  <c:v>0.9504982650564705</c:v>
                </c:pt>
                <c:pt idx="13">
                  <c:v>0.93305792991724668</c:v>
                </c:pt>
                <c:pt idx="14">
                  <c:v>0.87201675693244174</c:v>
                </c:pt>
                <c:pt idx="15">
                  <c:v>1.4737083192153406</c:v>
                </c:pt>
                <c:pt idx="16">
                  <c:v>1.2469839624123706</c:v>
                </c:pt>
                <c:pt idx="17">
                  <c:v>0.44472854603583278</c:v>
                </c:pt>
                <c:pt idx="18">
                  <c:v>0.78481508123929666</c:v>
                </c:pt>
                <c:pt idx="19">
                  <c:v>0.68017307040692776</c:v>
                </c:pt>
                <c:pt idx="20">
                  <c:v>0.76770862553189179</c:v>
                </c:pt>
                <c:pt idx="21">
                  <c:v>0.96610523662474479</c:v>
                </c:pt>
                <c:pt idx="22">
                  <c:v>0.54343419560246087</c:v>
                </c:pt>
                <c:pt idx="23">
                  <c:v>0.69870110863075474</c:v>
                </c:pt>
                <c:pt idx="24">
                  <c:v>0.64694547095465682</c:v>
                </c:pt>
                <c:pt idx="25">
                  <c:v>0.83671614243400949</c:v>
                </c:pt>
                <c:pt idx="26">
                  <c:v>0.89709771972360774</c:v>
                </c:pt>
                <c:pt idx="27">
                  <c:v>0.94022741778620544</c:v>
                </c:pt>
                <c:pt idx="28">
                  <c:v>0.89709771972360774</c:v>
                </c:pt>
                <c:pt idx="29">
                  <c:v>0.58656389366505868</c:v>
                </c:pt>
                <c:pt idx="30">
                  <c:v>0.63657223256134665</c:v>
                </c:pt>
                <c:pt idx="31">
                  <c:v>0.88073692450254926</c:v>
                </c:pt>
                <c:pt idx="32">
                  <c:v>0.74121424339272413</c:v>
                </c:pt>
                <c:pt idx="33">
                  <c:v>0.79353524880841286</c:v>
                </c:pt>
                <c:pt idx="34">
                  <c:v>1.0551402758878481</c:v>
                </c:pt>
                <c:pt idx="35">
                  <c:v>0.52321005415887023</c:v>
                </c:pt>
                <c:pt idx="36">
                  <c:v>1.2905848002589431</c:v>
                </c:pt>
                <c:pt idx="37">
                  <c:v>0.9592184326255867</c:v>
                </c:pt>
                <c:pt idx="38">
                  <c:v>0.8371360866549854</c:v>
                </c:pt>
                <c:pt idx="39">
                  <c:v>0.819695751516753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A3-4AEB-8BD4-ADB44B203D11}"/>
            </c:ext>
          </c:extLst>
        </c:ser>
        <c:ser>
          <c:idx val="1"/>
          <c:order val="1"/>
          <c:tx>
            <c:strRef>
              <c:f>[1]Synthèse!$C$1</c:f>
              <c:strCache>
                <c:ptCount val="1"/>
                <c:pt idx="0">
                  <c:v>Hauteur 2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[1]Synthèse!$A$2:$A$41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[1]Synthèse!$C$2:$C$41</c:f>
              <c:numCache>
                <c:formatCode>General</c:formatCode>
                <c:ptCount val="40"/>
                <c:pt idx="0">
                  <c:v>3.8204233752230516</c:v>
                </c:pt>
                <c:pt idx="1">
                  <c:v>3.1994967769926221</c:v>
                </c:pt>
                <c:pt idx="2">
                  <c:v>3.6910636672585015</c:v>
                </c:pt>
                <c:pt idx="3">
                  <c:v>3.5013360955775532</c:v>
                </c:pt>
                <c:pt idx="4">
                  <c:v>3.3978483292053245</c:v>
                </c:pt>
                <c:pt idx="5">
                  <c:v>3.7341835699133514</c:v>
                </c:pt>
                <c:pt idx="6">
                  <c:v>3.3547284265504747</c:v>
                </c:pt>
                <c:pt idx="7">
                  <c:v>3.4927121150457987</c:v>
                </c:pt>
                <c:pt idx="8">
                  <c:v>3.5875759008872534</c:v>
                </c:pt>
                <c:pt idx="9">
                  <c:v>3.7169356088518035</c:v>
                </c:pt>
                <c:pt idx="10">
                  <c:v>3.8894512728997985</c:v>
                </c:pt>
                <c:pt idx="11">
                  <c:v>3.5057385912686017</c:v>
                </c:pt>
                <c:pt idx="12">
                  <c:v>3.6627119610261425</c:v>
                </c:pt>
                <c:pt idx="13">
                  <c:v>3.6365497327337146</c:v>
                </c:pt>
                <c:pt idx="14">
                  <c:v>3.619108247204438</c:v>
                </c:pt>
                <c:pt idx="15">
                  <c:v>3.767360874198828</c:v>
                </c:pt>
                <c:pt idx="16">
                  <c:v>3.8807305301346644</c:v>
                </c:pt>
                <c:pt idx="17">
                  <c:v>3.3138822504525076</c:v>
                </c:pt>
                <c:pt idx="18">
                  <c:v>3.540621562325172</c:v>
                </c:pt>
                <c:pt idx="19">
                  <c:v>3.2964407649242222</c:v>
                </c:pt>
                <c:pt idx="20">
                  <c:v>3.6910636672585015</c:v>
                </c:pt>
                <c:pt idx="21">
                  <c:v>3.4840881345160053</c:v>
                </c:pt>
                <c:pt idx="22">
                  <c:v>3.3719763876120226</c:v>
                </c:pt>
                <c:pt idx="23">
                  <c:v>3.6134478424795753</c:v>
                </c:pt>
                <c:pt idx="24">
                  <c:v>3.6134478424795753</c:v>
                </c:pt>
                <c:pt idx="25">
                  <c:v>3.6220718230103492</c:v>
                </c:pt>
                <c:pt idx="26">
                  <c:v>3.3719763876120226</c:v>
                </c:pt>
                <c:pt idx="27">
                  <c:v>3.4927121150457987</c:v>
                </c:pt>
                <c:pt idx="28">
                  <c:v>3.3288564849581528</c:v>
                </c:pt>
                <c:pt idx="29">
                  <c:v>3.7083116283200495</c:v>
                </c:pt>
                <c:pt idx="30">
                  <c:v>3.6103875044402955</c:v>
                </c:pt>
                <c:pt idx="31">
                  <c:v>4.046424642658331</c:v>
                </c:pt>
                <c:pt idx="32">
                  <c:v>3.5929460189120106</c:v>
                </c:pt>
                <c:pt idx="33">
                  <c:v>3.5929460189110189</c:v>
                </c:pt>
                <c:pt idx="34">
                  <c:v>3.6191082472054297</c:v>
                </c:pt>
                <c:pt idx="35">
                  <c:v>3.409810420860059</c:v>
                </c:pt>
                <c:pt idx="36">
                  <c:v>3.7673608741978364</c:v>
                </c:pt>
                <c:pt idx="37">
                  <c:v>3.819685330784675</c:v>
                </c:pt>
                <c:pt idx="38">
                  <c:v>3.8284060735488175</c:v>
                </c:pt>
                <c:pt idx="39">
                  <c:v>3.4359726491534781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A3-4AEB-8BD4-ADB44B203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90671"/>
        <c:axId val="253891919"/>
      </c:scatterChart>
      <c:catAx>
        <c:axId val="253890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3891919"/>
        <c:crosses val="autoZero"/>
        <c:auto val="1"/>
        <c:lblAlgn val="ctr"/>
        <c:lblOffset val="100"/>
        <c:tickMarkSkip val="1"/>
        <c:noMultiLvlLbl val="0"/>
      </c:catAx>
      <c:valAx>
        <c:axId val="25389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3890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182218</xdr:colOff>
      <xdr:row>0</xdr:row>
      <xdr:rowOff>359725</xdr:rowOff>
    </xdr:from>
    <xdr:to>
      <xdr:col>14</xdr:col>
      <xdr:colOff>753718</xdr:colOff>
      <xdr:row>21</xdr:row>
      <xdr:rowOff>57978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84136</xdr:colOff>
      <xdr:row>1</xdr:row>
      <xdr:rowOff>146050</xdr:rowOff>
    </xdr:from>
    <xdr:to>
      <xdr:col>10</xdr:col>
      <xdr:colOff>755649</xdr:colOff>
      <xdr:row>26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9525</xdr:rowOff>
    </xdr:from>
    <xdr:to>
      <xdr:col>14</xdr:col>
      <xdr:colOff>236469</xdr:colOff>
      <xdr:row>17</xdr:row>
      <xdr:rowOff>14236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termination%20de%20hauteur%20&#224;%20l'aide%20d'un%20smartphoneFV_V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,802 m"/>
      <sheetName val="3,54 m"/>
      <sheetName val="Psat"/>
      <sheetName val="Synthèse"/>
      <sheetName val="Validation1"/>
    </sheetNames>
    <sheetDataSet>
      <sheetData sheetId="0"/>
      <sheetData sheetId="1">
        <row r="24">
          <cell r="B24" t="str">
            <v>Pf-Pi montée (m)</v>
          </cell>
        </row>
      </sheetData>
      <sheetData sheetId="2"/>
      <sheetData sheetId="3">
        <row r="1">
          <cell r="B1" t="str">
            <v>Hauteur 1 (m)</v>
          </cell>
          <cell r="C1" t="str">
            <v>Hauteur 2 (m)</v>
          </cell>
        </row>
        <row r="2">
          <cell r="A2">
            <v>1</v>
          </cell>
          <cell r="B2">
            <v>0.83671614243499015</v>
          </cell>
          <cell r="C2">
            <v>3.8204233752230516</v>
          </cell>
          <cell r="D2">
            <v>0.8</v>
          </cell>
          <cell r="E2">
            <v>3.54</v>
          </cell>
        </row>
        <row r="3">
          <cell r="A3">
            <v>2</v>
          </cell>
          <cell r="B3">
            <v>0.95747929701320589</v>
          </cell>
          <cell r="C3">
            <v>3.1994967769926221</v>
          </cell>
          <cell r="D3">
            <v>0.8</v>
          </cell>
          <cell r="E3">
            <v>3.54</v>
          </cell>
        </row>
        <row r="4">
          <cell r="A4">
            <v>3</v>
          </cell>
          <cell r="B4">
            <v>0.75045674630685266</v>
          </cell>
          <cell r="C4">
            <v>3.6910636672585015</v>
          </cell>
          <cell r="D4">
            <v>0.8</v>
          </cell>
          <cell r="E4">
            <v>3.54</v>
          </cell>
        </row>
        <row r="5">
          <cell r="A5">
            <v>4</v>
          </cell>
          <cell r="B5">
            <v>1.1472499684925586</v>
          </cell>
          <cell r="C5">
            <v>3.5013360955775532</v>
          </cell>
          <cell r="D5">
            <v>0.8</v>
          </cell>
          <cell r="E5">
            <v>3.54</v>
          </cell>
        </row>
        <row r="6">
          <cell r="A6">
            <v>5</v>
          </cell>
          <cell r="B6">
            <v>0.9057236593361272</v>
          </cell>
          <cell r="C6">
            <v>3.3978483292053245</v>
          </cell>
          <cell r="D6">
            <v>0.8</v>
          </cell>
          <cell r="E6">
            <v>3.54</v>
          </cell>
        </row>
        <row r="7">
          <cell r="A7">
            <v>6</v>
          </cell>
          <cell r="B7">
            <v>0.87984584049758796</v>
          </cell>
          <cell r="C7">
            <v>3.7341835699133514</v>
          </cell>
          <cell r="D7">
            <v>0.8</v>
          </cell>
          <cell r="E7">
            <v>3.54</v>
          </cell>
        </row>
        <row r="8">
          <cell r="A8">
            <v>7</v>
          </cell>
          <cell r="B8">
            <v>0.94885335739970567</v>
          </cell>
          <cell r="C8">
            <v>3.3547284265504747</v>
          </cell>
          <cell r="D8">
            <v>0.8</v>
          </cell>
          <cell r="E8">
            <v>3.54</v>
          </cell>
        </row>
        <row r="9">
          <cell r="A9">
            <v>8</v>
          </cell>
          <cell r="B9">
            <v>0.77633456514539201</v>
          </cell>
          <cell r="C9">
            <v>3.4927121150457987</v>
          </cell>
          <cell r="D9">
            <v>0.8</v>
          </cell>
          <cell r="E9">
            <v>3.54</v>
          </cell>
        </row>
        <row r="10">
          <cell r="A10">
            <v>9</v>
          </cell>
          <cell r="B10">
            <v>0.84534208204652905</v>
          </cell>
          <cell r="C10">
            <v>3.5875759008872534</v>
          </cell>
          <cell r="D10">
            <v>0.8</v>
          </cell>
          <cell r="E10">
            <v>3.54</v>
          </cell>
        </row>
        <row r="11">
          <cell r="A11">
            <v>10</v>
          </cell>
          <cell r="B11">
            <v>0.79358644437043113</v>
          </cell>
          <cell r="C11">
            <v>3.7169356088518035</v>
          </cell>
          <cell r="D11">
            <v>0.8</v>
          </cell>
          <cell r="E11">
            <v>3.54</v>
          </cell>
        </row>
        <row r="12">
          <cell r="A12">
            <v>11</v>
          </cell>
          <cell r="B12">
            <v>1.1249016164427605</v>
          </cell>
          <cell r="C12">
            <v>3.8894512728997985</v>
          </cell>
          <cell r="D12">
            <v>0.8</v>
          </cell>
          <cell r="E12">
            <v>3.54</v>
          </cell>
        </row>
        <row r="13">
          <cell r="A13">
            <v>12</v>
          </cell>
          <cell r="B13">
            <v>0.98537893533392684</v>
          </cell>
          <cell r="C13">
            <v>3.5057385912686017</v>
          </cell>
          <cell r="D13">
            <v>0.8</v>
          </cell>
          <cell r="E13">
            <v>3.54</v>
          </cell>
        </row>
        <row r="14">
          <cell r="A14">
            <v>13</v>
          </cell>
          <cell r="B14">
            <v>0.9504982650564705</v>
          </cell>
          <cell r="C14">
            <v>3.6627119610261425</v>
          </cell>
          <cell r="D14">
            <v>0.8</v>
          </cell>
          <cell r="E14">
            <v>3.54</v>
          </cell>
        </row>
        <row r="15">
          <cell r="A15">
            <v>14</v>
          </cell>
          <cell r="B15">
            <v>0.93305792991724668</v>
          </cell>
          <cell r="C15">
            <v>3.6365497327337146</v>
          </cell>
          <cell r="D15">
            <v>0.8</v>
          </cell>
          <cell r="E15">
            <v>3.54</v>
          </cell>
        </row>
        <row r="16">
          <cell r="A16">
            <v>15</v>
          </cell>
          <cell r="B16">
            <v>0.87201675693244174</v>
          </cell>
          <cell r="C16">
            <v>3.619108247204438</v>
          </cell>
          <cell r="D16">
            <v>0.8</v>
          </cell>
          <cell r="E16">
            <v>3.54</v>
          </cell>
        </row>
        <row r="17">
          <cell r="A17">
            <v>16</v>
          </cell>
          <cell r="B17">
            <v>1.4737083192153406</v>
          </cell>
          <cell r="C17">
            <v>3.767360874198828</v>
          </cell>
          <cell r="D17">
            <v>0.8</v>
          </cell>
          <cell r="E17">
            <v>3.54</v>
          </cell>
        </row>
        <row r="18">
          <cell r="A18">
            <v>17</v>
          </cell>
          <cell r="B18">
            <v>1.2469839624123706</v>
          </cell>
          <cell r="C18">
            <v>3.8807305301346644</v>
          </cell>
          <cell r="D18">
            <v>0.8</v>
          </cell>
          <cell r="E18">
            <v>3.54</v>
          </cell>
        </row>
        <row r="19">
          <cell r="A19">
            <v>18</v>
          </cell>
          <cell r="B19">
            <v>0.44472854603583278</v>
          </cell>
          <cell r="C19">
            <v>3.3138822504525076</v>
          </cell>
          <cell r="D19">
            <v>0.8</v>
          </cell>
          <cell r="E19">
            <v>3.54</v>
          </cell>
        </row>
        <row r="20">
          <cell r="A20">
            <v>19</v>
          </cell>
          <cell r="B20">
            <v>0.78481508123929666</v>
          </cell>
          <cell r="C20">
            <v>3.540621562325172</v>
          </cell>
          <cell r="D20">
            <v>0.8</v>
          </cell>
          <cell r="E20">
            <v>3.54</v>
          </cell>
        </row>
        <row r="21">
          <cell r="A21">
            <v>20</v>
          </cell>
          <cell r="B21">
            <v>0.68017307040692776</v>
          </cell>
          <cell r="C21">
            <v>3.2964407649242222</v>
          </cell>
          <cell r="D21">
            <v>0.8</v>
          </cell>
          <cell r="E21">
            <v>3.54</v>
          </cell>
        </row>
        <row r="22">
          <cell r="A22">
            <v>21</v>
          </cell>
          <cell r="B22">
            <v>0.76770862553189179</v>
          </cell>
          <cell r="C22">
            <v>3.6910636672585015</v>
          </cell>
          <cell r="D22">
            <v>0.8</v>
          </cell>
          <cell r="E22">
            <v>3.54</v>
          </cell>
        </row>
        <row r="23">
          <cell r="A23">
            <v>22</v>
          </cell>
          <cell r="B23">
            <v>0.96610523662474479</v>
          </cell>
          <cell r="C23">
            <v>3.4840881345160053</v>
          </cell>
          <cell r="D23">
            <v>0.8</v>
          </cell>
          <cell r="E23">
            <v>3.54</v>
          </cell>
        </row>
        <row r="24">
          <cell r="A24">
            <v>23</v>
          </cell>
          <cell r="B24">
            <v>0.54343419560246087</v>
          </cell>
          <cell r="C24">
            <v>3.3719763876120226</v>
          </cell>
          <cell r="D24">
            <v>0.8</v>
          </cell>
          <cell r="E24">
            <v>3.54</v>
          </cell>
        </row>
        <row r="25">
          <cell r="A25">
            <v>24</v>
          </cell>
          <cell r="B25">
            <v>0.69870110863075474</v>
          </cell>
          <cell r="C25">
            <v>3.6134478424795753</v>
          </cell>
          <cell r="D25">
            <v>0.8</v>
          </cell>
          <cell r="E25">
            <v>3.54</v>
          </cell>
        </row>
        <row r="26">
          <cell r="A26">
            <v>25</v>
          </cell>
          <cell r="B26">
            <v>0.64694547095465682</v>
          </cell>
          <cell r="C26">
            <v>3.6134478424795753</v>
          </cell>
          <cell r="D26">
            <v>0.8</v>
          </cell>
          <cell r="E26">
            <v>3.54</v>
          </cell>
        </row>
        <row r="27">
          <cell r="A27">
            <v>26</v>
          </cell>
          <cell r="B27">
            <v>0.83671614243400949</v>
          </cell>
          <cell r="C27">
            <v>3.6220718230103492</v>
          </cell>
          <cell r="D27">
            <v>0.8</v>
          </cell>
          <cell r="E27">
            <v>3.54</v>
          </cell>
        </row>
        <row r="28">
          <cell r="A28">
            <v>27</v>
          </cell>
          <cell r="B28">
            <v>0.89709771972360774</v>
          </cell>
          <cell r="C28">
            <v>3.3719763876120226</v>
          </cell>
          <cell r="D28">
            <v>0.8</v>
          </cell>
          <cell r="E28">
            <v>3.54</v>
          </cell>
        </row>
        <row r="29">
          <cell r="A29">
            <v>28</v>
          </cell>
          <cell r="B29">
            <v>0.94022741778620544</v>
          </cell>
          <cell r="C29">
            <v>3.4927121150457987</v>
          </cell>
          <cell r="D29">
            <v>0.8</v>
          </cell>
          <cell r="E29">
            <v>3.54</v>
          </cell>
        </row>
        <row r="30">
          <cell r="A30">
            <v>29</v>
          </cell>
          <cell r="B30">
            <v>0.89709771972360774</v>
          </cell>
          <cell r="C30">
            <v>3.3288564849581528</v>
          </cell>
          <cell r="D30">
            <v>0.8</v>
          </cell>
          <cell r="E30">
            <v>3.54</v>
          </cell>
        </row>
        <row r="31">
          <cell r="A31">
            <v>30</v>
          </cell>
          <cell r="B31">
            <v>0.58656389366505868</v>
          </cell>
          <cell r="C31">
            <v>3.7083116283200495</v>
          </cell>
          <cell r="D31">
            <v>0.8</v>
          </cell>
          <cell r="E31">
            <v>3.54</v>
          </cell>
        </row>
        <row r="32">
          <cell r="A32">
            <v>31</v>
          </cell>
          <cell r="B32">
            <v>0.63657223256134665</v>
          </cell>
          <cell r="C32">
            <v>3.6103875044402955</v>
          </cell>
          <cell r="D32">
            <v>0.8</v>
          </cell>
          <cell r="E32">
            <v>3.54</v>
          </cell>
        </row>
        <row r="33">
          <cell r="A33">
            <v>32</v>
          </cell>
          <cell r="B33">
            <v>0.88073692450254926</v>
          </cell>
          <cell r="C33">
            <v>4.046424642658331</v>
          </cell>
          <cell r="D33">
            <v>0.8</v>
          </cell>
          <cell r="E33">
            <v>3.54</v>
          </cell>
        </row>
        <row r="34">
          <cell r="A34">
            <v>33</v>
          </cell>
          <cell r="B34">
            <v>0.74121424339272413</v>
          </cell>
          <cell r="C34">
            <v>3.5929460189120106</v>
          </cell>
          <cell r="D34">
            <v>0.8</v>
          </cell>
          <cell r="E34">
            <v>3.54</v>
          </cell>
        </row>
        <row r="35">
          <cell r="A35">
            <v>34</v>
          </cell>
          <cell r="B35">
            <v>0.79353524880841286</v>
          </cell>
          <cell r="C35">
            <v>3.5929460189110189</v>
          </cell>
          <cell r="D35">
            <v>0.8</v>
          </cell>
          <cell r="E35">
            <v>3.54</v>
          </cell>
        </row>
        <row r="36">
          <cell r="A36">
            <v>35</v>
          </cell>
          <cell r="B36">
            <v>1.0551402758878481</v>
          </cell>
          <cell r="C36">
            <v>3.6191082472054297</v>
          </cell>
          <cell r="D36">
            <v>0.8</v>
          </cell>
          <cell r="E36">
            <v>3.54</v>
          </cell>
        </row>
        <row r="37">
          <cell r="A37">
            <v>36</v>
          </cell>
          <cell r="B37">
            <v>0.52321005415887023</v>
          </cell>
          <cell r="C37">
            <v>3.409810420860059</v>
          </cell>
          <cell r="D37">
            <v>0.8</v>
          </cell>
          <cell r="E37">
            <v>3.54</v>
          </cell>
        </row>
        <row r="38">
          <cell r="A38">
            <v>37</v>
          </cell>
          <cell r="B38">
            <v>1.2905848002589431</v>
          </cell>
          <cell r="C38">
            <v>3.7673608741978364</v>
          </cell>
          <cell r="D38">
            <v>0.8</v>
          </cell>
          <cell r="E38">
            <v>3.54</v>
          </cell>
        </row>
        <row r="39">
          <cell r="A39">
            <v>38</v>
          </cell>
          <cell r="B39">
            <v>0.9592184326255867</v>
          </cell>
          <cell r="C39">
            <v>3.819685330784675</v>
          </cell>
          <cell r="D39">
            <v>0.8</v>
          </cell>
          <cell r="E39">
            <v>3.54</v>
          </cell>
        </row>
        <row r="40">
          <cell r="A40">
            <v>39</v>
          </cell>
          <cell r="B40">
            <v>0.8371360866549854</v>
          </cell>
          <cell r="C40">
            <v>3.8284060735488175</v>
          </cell>
          <cell r="D40">
            <v>0.8</v>
          </cell>
          <cell r="E40">
            <v>3.54</v>
          </cell>
        </row>
        <row r="41">
          <cell r="A41">
            <v>40</v>
          </cell>
          <cell r="B41">
            <v>0.819695751516753</v>
          </cell>
          <cell r="C41">
            <v>3.4359726491534781</v>
          </cell>
          <cell r="D41">
            <v>0.8</v>
          </cell>
          <cell r="E41">
            <v>3.54</v>
          </cell>
        </row>
      </sheetData>
      <sheetData sheetId="4">
        <row r="3">
          <cell r="D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115" zoomScaleNormal="115" workbookViewId="0">
      <selection activeCell="E2" sqref="E2:F2"/>
    </sheetView>
  </sheetViews>
  <sheetFormatPr baseColWidth="10" defaultRowHeight="14.25" x14ac:dyDescent="0.45"/>
  <cols>
    <col min="1" max="1" width="13.73046875" style="6" customWidth="1"/>
    <col min="2" max="2" width="13.265625" style="6" customWidth="1"/>
    <col min="3" max="3" width="8.86328125" customWidth="1"/>
    <col min="4" max="4" width="5.265625" customWidth="1"/>
  </cols>
  <sheetData>
    <row r="1" spans="1:9" ht="34.5" customHeight="1" thickBot="1" x14ac:dyDescent="0.5">
      <c r="A1" s="27" t="s">
        <v>14</v>
      </c>
      <c r="B1" s="14" t="s">
        <v>13</v>
      </c>
      <c r="D1" s="27" t="s">
        <v>14</v>
      </c>
      <c r="E1" s="7" t="s">
        <v>6</v>
      </c>
      <c r="F1" s="8" t="s">
        <v>7</v>
      </c>
      <c r="H1" s="21" t="s">
        <v>12</v>
      </c>
    </row>
    <row r="2" spans="1:9" ht="10.5" customHeight="1" x14ac:dyDescent="0.45">
      <c r="A2" s="3">
        <v>1</v>
      </c>
      <c r="B2" s="15">
        <f>F2-E2</f>
        <v>0.11599999999998545</v>
      </c>
      <c r="D2" s="9">
        <v>1</v>
      </c>
      <c r="E2" s="31">
        <v>986.76</v>
      </c>
      <c r="F2" s="32">
        <v>986.87599999999998</v>
      </c>
      <c r="H2" s="22">
        <f t="shared" ref="H2:H21" si="0">IF(B2*100/($B$27*$B$28)=0,"",IFERROR(B2*100/($B$27*$B$28),""))</f>
        <v>1.0259806527575837</v>
      </c>
      <c r="I2">
        <f>$E$23</f>
        <v>0</v>
      </c>
    </row>
    <row r="3" spans="1:9" ht="10.5" customHeight="1" x14ac:dyDescent="0.45">
      <c r="A3" s="4">
        <v>2</v>
      </c>
      <c r="B3" s="16">
        <f t="shared" ref="B3:B21" si="1">F3-E3</f>
        <v>0</v>
      </c>
      <c r="D3" s="10">
        <v>2</v>
      </c>
      <c r="E3" s="33"/>
      <c r="F3" s="34"/>
      <c r="H3" s="23" t="str">
        <f t="shared" si="0"/>
        <v/>
      </c>
      <c r="I3">
        <f t="shared" ref="I3:I21" si="2">$E$23</f>
        <v>0</v>
      </c>
    </row>
    <row r="4" spans="1:9" ht="10.5" customHeight="1" x14ac:dyDescent="0.45">
      <c r="A4" s="4">
        <v>3</v>
      </c>
      <c r="B4" s="16">
        <f t="shared" si="1"/>
        <v>0</v>
      </c>
      <c r="D4" s="10">
        <v>3</v>
      </c>
      <c r="E4" s="33"/>
      <c r="F4" s="34"/>
      <c r="H4" s="23" t="str">
        <f t="shared" si="0"/>
        <v/>
      </c>
      <c r="I4">
        <f t="shared" si="2"/>
        <v>0</v>
      </c>
    </row>
    <row r="5" spans="1:9" ht="10.5" customHeight="1" x14ac:dyDescent="0.45">
      <c r="A5" s="4">
        <v>4</v>
      </c>
      <c r="B5" s="16">
        <f t="shared" si="1"/>
        <v>0</v>
      </c>
      <c r="D5" s="10">
        <v>4</v>
      </c>
      <c r="E5" s="33"/>
      <c r="F5" s="34"/>
      <c r="H5" s="23" t="str">
        <f t="shared" si="0"/>
        <v/>
      </c>
      <c r="I5">
        <f t="shared" si="2"/>
        <v>0</v>
      </c>
    </row>
    <row r="6" spans="1:9" ht="10.5" customHeight="1" x14ac:dyDescent="0.45">
      <c r="A6" s="4">
        <v>5</v>
      </c>
      <c r="B6" s="16">
        <f t="shared" si="1"/>
        <v>0</v>
      </c>
      <c r="D6" s="10">
        <v>5</v>
      </c>
      <c r="E6" s="33"/>
      <c r="F6" s="34"/>
      <c r="H6" s="23" t="str">
        <f t="shared" si="0"/>
        <v/>
      </c>
      <c r="I6">
        <f t="shared" si="2"/>
        <v>0</v>
      </c>
    </row>
    <row r="7" spans="1:9" ht="10.5" customHeight="1" x14ac:dyDescent="0.45">
      <c r="A7" s="4">
        <v>6</v>
      </c>
      <c r="B7" s="16">
        <f t="shared" si="1"/>
        <v>0</v>
      </c>
      <c r="D7" s="10">
        <v>6</v>
      </c>
      <c r="E7" s="33"/>
      <c r="F7" s="34"/>
      <c r="H7" s="23" t="str">
        <f t="shared" si="0"/>
        <v/>
      </c>
      <c r="I7">
        <f t="shared" si="2"/>
        <v>0</v>
      </c>
    </row>
    <row r="8" spans="1:9" ht="10.5" customHeight="1" x14ac:dyDescent="0.45">
      <c r="A8" s="4">
        <v>7</v>
      </c>
      <c r="B8" s="16">
        <f t="shared" si="1"/>
        <v>0</v>
      </c>
      <c r="D8" s="10">
        <v>7</v>
      </c>
      <c r="E8" s="33"/>
      <c r="F8" s="34"/>
      <c r="H8" s="23" t="str">
        <f t="shared" si="0"/>
        <v/>
      </c>
      <c r="I8">
        <f t="shared" si="2"/>
        <v>0</v>
      </c>
    </row>
    <row r="9" spans="1:9" ht="10.5" customHeight="1" x14ac:dyDescent="0.45">
      <c r="A9" s="4">
        <v>8</v>
      </c>
      <c r="B9" s="16">
        <f t="shared" si="1"/>
        <v>0</v>
      </c>
      <c r="D9" s="10">
        <v>8</v>
      </c>
      <c r="E9" s="33"/>
      <c r="F9" s="34"/>
      <c r="H9" s="23" t="str">
        <f t="shared" si="0"/>
        <v/>
      </c>
      <c r="I9">
        <f t="shared" si="2"/>
        <v>0</v>
      </c>
    </row>
    <row r="10" spans="1:9" ht="10.5" customHeight="1" x14ac:dyDescent="0.45">
      <c r="A10" s="4">
        <v>9</v>
      </c>
      <c r="B10" s="16">
        <f t="shared" si="1"/>
        <v>0</v>
      </c>
      <c r="D10" s="10">
        <v>9</v>
      </c>
      <c r="E10" s="33"/>
      <c r="F10" s="34"/>
      <c r="H10" s="23" t="str">
        <f t="shared" si="0"/>
        <v/>
      </c>
      <c r="I10">
        <f t="shared" si="2"/>
        <v>0</v>
      </c>
    </row>
    <row r="11" spans="1:9" ht="10.5" customHeight="1" x14ac:dyDescent="0.45">
      <c r="A11" s="4">
        <v>10</v>
      </c>
      <c r="B11" s="16">
        <f t="shared" si="1"/>
        <v>0</v>
      </c>
      <c r="D11" s="10">
        <v>10</v>
      </c>
      <c r="E11" s="33"/>
      <c r="F11" s="34"/>
      <c r="H11" s="23" t="str">
        <f t="shared" si="0"/>
        <v/>
      </c>
      <c r="I11">
        <f t="shared" si="2"/>
        <v>0</v>
      </c>
    </row>
    <row r="12" spans="1:9" ht="10.5" customHeight="1" x14ac:dyDescent="0.45">
      <c r="A12" s="4">
        <v>11</v>
      </c>
      <c r="B12" s="16">
        <f t="shared" si="1"/>
        <v>0</v>
      </c>
      <c r="D12" s="10">
        <v>11</v>
      </c>
      <c r="E12" s="33"/>
      <c r="F12" s="34"/>
      <c r="H12" s="23" t="str">
        <f t="shared" si="0"/>
        <v/>
      </c>
      <c r="I12">
        <f t="shared" si="2"/>
        <v>0</v>
      </c>
    </row>
    <row r="13" spans="1:9" ht="10.5" customHeight="1" x14ac:dyDescent="0.45">
      <c r="A13" s="4">
        <v>12</v>
      </c>
      <c r="B13" s="16">
        <f t="shared" si="1"/>
        <v>0</v>
      </c>
      <c r="D13" s="10">
        <v>12</v>
      </c>
      <c r="E13" s="33"/>
      <c r="F13" s="34"/>
      <c r="H13" s="23" t="str">
        <f t="shared" si="0"/>
        <v/>
      </c>
      <c r="I13">
        <f t="shared" si="2"/>
        <v>0</v>
      </c>
    </row>
    <row r="14" spans="1:9" ht="10.5" customHeight="1" x14ac:dyDescent="0.45">
      <c r="A14" s="4">
        <v>13</v>
      </c>
      <c r="B14" s="16">
        <f t="shared" si="1"/>
        <v>0</v>
      </c>
      <c r="D14" s="10">
        <v>13</v>
      </c>
      <c r="E14" s="33"/>
      <c r="F14" s="34"/>
      <c r="H14" s="23" t="str">
        <f t="shared" si="0"/>
        <v/>
      </c>
      <c r="I14">
        <f t="shared" si="2"/>
        <v>0</v>
      </c>
    </row>
    <row r="15" spans="1:9" ht="10.5" customHeight="1" x14ac:dyDescent="0.45">
      <c r="A15" s="4">
        <v>14</v>
      </c>
      <c r="B15" s="16">
        <f t="shared" si="1"/>
        <v>0</v>
      </c>
      <c r="D15" s="10">
        <v>14</v>
      </c>
      <c r="E15" s="33"/>
      <c r="F15" s="34"/>
      <c r="H15" s="23" t="str">
        <f t="shared" si="0"/>
        <v/>
      </c>
      <c r="I15">
        <f t="shared" si="2"/>
        <v>0</v>
      </c>
    </row>
    <row r="16" spans="1:9" ht="10.5" customHeight="1" x14ac:dyDescent="0.45">
      <c r="A16" s="4">
        <v>15</v>
      </c>
      <c r="B16" s="16">
        <f t="shared" si="1"/>
        <v>0</v>
      </c>
      <c r="D16" s="10">
        <v>15</v>
      </c>
      <c r="E16" s="33"/>
      <c r="F16" s="34"/>
      <c r="H16" s="23" t="str">
        <f t="shared" si="0"/>
        <v/>
      </c>
      <c r="I16">
        <f t="shared" si="2"/>
        <v>0</v>
      </c>
    </row>
    <row r="17" spans="1:9" ht="10.5" customHeight="1" x14ac:dyDescent="0.45">
      <c r="A17" s="4">
        <v>16</v>
      </c>
      <c r="B17" s="16">
        <f t="shared" si="1"/>
        <v>0</v>
      </c>
      <c r="D17" s="10">
        <v>16</v>
      </c>
      <c r="E17" s="33"/>
      <c r="F17" s="34"/>
      <c r="H17" s="23" t="str">
        <f t="shared" si="0"/>
        <v/>
      </c>
      <c r="I17">
        <f t="shared" si="2"/>
        <v>0</v>
      </c>
    </row>
    <row r="18" spans="1:9" ht="10.5" customHeight="1" x14ac:dyDescent="0.45">
      <c r="A18" s="4">
        <v>17</v>
      </c>
      <c r="B18" s="16">
        <f t="shared" si="1"/>
        <v>0</v>
      </c>
      <c r="D18" s="10">
        <v>17</v>
      </c>
      <c r="E18" s="33"/>
      <c r="F18" s="34"/>
      <c r="H18" s="23" t="str">
        <f t="shared" si="0"/>
        <v/>
      </c>
      <c r="I18">
        <f t="shared" si="2"/>
        <v>0</v>
      </c>
    </row>
    <row r="19" spans="1:9" ht="10.5" customHeight="1" x14ac:dyDescent="0.45">
      <c r="A19" s="4">
        <v>18</v>
      </c>
      <c r="B19" s="16">
        <f t="shared" si="1"/>
        <v>0</v>
      </c>
      <c r="D19" s="10">
        <v>18</v>
      </c>
      <c r="E19" s="33"/>
      <c r="F19" s="34"/>
      <c r="H19" s="23" t="str">
        <f t="shared" si="0"/>
        <v/>
      </c>
      <c r="I19">
        <f t="shared" si="2"/>
        <v>0</v>
      </c>
    </row>
    <row r="20" spans="1:9" ht="10.5" customHeight="1" x14ac:dyDescent="0.45">
      <c r="A20" s="4">
        <v>19</v>
      </c>
      <c r="B20" s="16">
        <f t="shared" si="1"/>
        <v>0</v>
      </c>
      <c r="D20" s="10">
        <v>19</v>
      </c>
      <c r="E20" s="33"/>
      <c r="F20" s="34"/>
      <c r="H20" s="23" t="str">
        <f t="shared" si="0"/>
        <v/>
      </c>
      <c r="I20">
        <f t="shared" si="2"/>
        <v>0</v>
      </c>
    </row>
    <row r="21" spans="1:9" ht="10.5" customHeight="1" thickBot="1" x14ac:dyDescent="0.5">
      <c r="A21" s="17">
        <v>20</v>
      </c>
      <c r="B21" s="17">
        <f t="shared" si="1"/>
        <v>0</v>
      </c>
      <c r="D21" s="13">
        <v>20</v>
      </c>
      <c r="E21" s="35"/>
      <c r="F21" s="36"/>
      <c r="H21" s="23" t="str">
        <f t="shared" si="0"/>
        <v/>
      </c>
      <c r="I21">
        <f t="shared" si="2"/>
        <v>0</v>
      </c>
    </row>
    <row r="22" spans="1:9" ht="14.65" thickBot="1" x14ac:dyDescent="0.5">
      <c r="G22" t="s">
        <v>9</v>
      </c>
      <c r="H22" s="24">
        <f>IFERROR(AVERAGE(H2:H21),"")</f>
        <v>1.0259806527575837</v>
      </c>
    </row>
    <row r="23" spans="1:9" ht="14.65" thickBot="1" x14ac:dyDescent="0.5">
      <c r="A23" s="37" t="s">
        <v>11</v>
      </c>
      <c r="B23" s="19"/>
      <c r="C23" s="19"/>
      <c r="D23" s="20"/>
      <c r="E23" s="30"/>
      <c r="G23" t="s">
        <v>10</v>
      </c>
      <c r="H23" s="25" t="str">
        <f>IFERROR(_xlfn.STDEV.S(H2:H21),"")</f>
        <v/>
      </c>
    </row>
    <row r="24" spans="1:9" ht="28.5" customHeight="1" x14ac:dyDescent="0.45">
      <c r="A24" s="38" t="s">
        <v>3</v>
      </c>
      <c r="B24" s="18">
        <f>100*AVERAGE(E2:F11)</f>
        <v>98681.8</v>
      </c>
      <c r="C24" s="2" t="s">
        <v>4</v>
      </c>
    </row>
    <row r="25" spans="1:9" ht="15" customHeight="1" thickBot="1" x14ac:dyDescent="0.5">
      <c r="A25" s="38" t="s">
        <v>16</v>
      </c>
      <c r="B25" s="1">
        <v>50</v>
      </c>
      <c r="C25" s="2" t="s">
        <v>2</v>
      </c>
    </row>
    <row r="26" spans="1:9" ht="15" customHeight="1" thickBot="1" x14ac:dyDescent="0.5">
      <c r="A26" s="38" t="s">
        <v>17</v>
      </c>
      <c r="B26" s="30">
        <v>23.4</v>
      </c>
      <c r="C26" s="2" t="s">
        <v>8</v>
      </c>
    </row>
    <row r="27" spans="1:9" ht="15" customHeight="1" x14ac:dyDescent="0.45">
      <c r="A27" s="38" t="s">
        <v>18</v>
      </c>
      <c r="B27" s="1">
        <v>9.8066499999999994</v>
      </c>
      <c r="C27" s="2" t="s">
        <v>0</v>
      </c>
    </row>
    <row r="28" spans="1:9" ht="15" customHeight="1" thickBot="1" x14ac:dyDescent="0.6">
      <c r="A28" s="39" t="s">
        <v>15</v>
      </c>
      <c r="B28" s="11">
        <f>((1-0.3783*B25/100*100*(0.0006*B26^3+0.0038*B26^2+0.5431*B26+5.9319)/B24)*B24)/(287.058*(273.15+B26))</f>
        <v>1.152917263961053</v>
      </c>
      <c r="C28" s="12" t="s">
        <v>1</v>
      </c>
    </row>
    <row r="29" spans="1:9" ht="15" customHeight="1" x14ac:dyDescent="0.45">
      <c r="A29" s="26"/>
      <c r="C29" s="5"/>
    </row>
    <row r="30" spans="1:9" x14ac:dyDescent="0.45">
      <c r="B30" s="29"/>
      <c r="C30" s="28"/>
      <c r="D30" s="28"/>
      <c r="E30" s="28"/>
      <c r="F30" s="28"/>
    </row>
    <row r="31" spans="1:9" x14ac:dyDescent="0.45">
      <c r="B31" s="29"/>
      <c r="C31" s="28"/>
      <c r="D31" s="28"/>
      <c r="E31" s="28"/>
      <c r="F31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M4" sqref="M4"/>
    </sheetView>
  </sheetViews>
  <sheetFormatPr baseColWidth="10" defaultRowHeight="14.25" x14ac:dyDescent="0.45"/>
  <cols>
    <col min="1" max="1" width="13" style="6" customWidth="1"/>
    <col min="2" max="2" width="14.73046875" style="6" customWidth="1"/>
  </cols>
  <sheetData>
    <row r="1" spans="1:2" ht="57" x14ac:dyDescent="0.45">
      <c r="A1" s="40" t="s">
        <v>17</v>
      </c>
      <c r="B1" s="41" t="s">
        <v>5</v>
      </c>
    </row>
    <row r="2" spans="1:2" x14ac:dyDescent="0.45">
      <c r="A2" s="6">
        <v>0</v>
      </c>
      <c r="B2" s="6">
        <v>6.11</v>
      </c>
    </row>
    <row r="3" spans="1:2" x14ac:dyDescent="0.45">
      <c r="A3" s="6">
        <v>2</v>
      </c>
      <c r="B3" s="6">
        <v>7.06</v>
      </c>
    </row>
    <row r="4" spans="1:2" x14ac:dyDescent="0.45">
      <c r="A4" s="6">
        <v>4</v>
      </c>
      <c r="B4" s="6">
        <v>8.1300000000000008</v>
      </c>
    </row>
    <row r="5" spans="1:2" x14ac:dyDescent="0.45">
      <c r="A5" s="6">
        <v>6</v>
      </c>
      <c r="B5" s="6">
        <v>9.35</v>
      </c>
    </row>
    <row r="6" spans="1:2" x14ac:dyDescent="0.45">
      <c r="A6" s="6">
        <v>8</v>
      </c>
      <c r="B6" s="6">
        <v>10.73</v>
      </c>
    </row>
    <row r="7" spans="1:2" x14ac:dyDescent="0.45">
      <c r="A7" s="6">
        <v>10</v>
      </c>
      <c r="B7" s="6">
        <v>12.28</v>
      </c>
    </row>
    <row r="8" spans="1:2" x14ac:dyDescent="0.45">
      <c r="A8" s="6">
        <v>11</v>
      </c>
      <c r="B8" s="6">
        <v>13.12</v>
      </c>
    </row>
    <row r="9" spans="1:2" x14ac:dyDescent="0.45">
      <c r="A9" s="6">
        <v>12</v>
      </c>
      <c r="B9" s="6">
        <v>14.02</v>
      </c>
    </row>
    <row r="10" spans="1:2" x14ac:dyDescent="0.45">
      <c r="A10" s="6">
        <v>13</v>
      </c>
      <c r="B10" s="6">
        <v>14.97</v>
      </c>
    </row>
    <row r="11" spans="1:2" x14ac:dyDescent="0.45">
      <c r="A11" s="6">
        <v>14</v>
      </c>
      <c r="B11" s="6">
        <v>15.98</v>
      </c>
    </row>
    <row r="12" spans="1:2" x14ac:dyDescent="0.45">
      <c r="A12" s="6">
        <v>15</v>
      </c>
      <c r="B12" s="6">
        <v>17.05</v>
      </c>
    </row>
    <row r="13" spans="1:2" x14ac:dyDescent="0.45">
      <c r="A13" s="6">
        <v>16</v>
      </c>
      <c r="B13" s="6">
        <v>18.18</v>
      </c>
    </row>
    <row r="14" spans="1:2" x14ac:dyDescent="0.45">
      <c r="A14" s="6">
        <v>17</v>
      </c>
      <c r="B14" s="6">
        <v>19.37</v>
      </c>
    </row>
    <row r="15" spans="1:2" x14ac:dyDescent="0.45">
      <c r="A15" s="6">
        <v>18</v>
      </c>
      <c r="B15" s="6">
        <v>20.63</v>
      </c>
    </row>
    <row r="16" spans="1:2" x14ac:dyDescent="0.45">
      <c r="A16" s="6">
        <v>19</v>
      </c>
      <c r="B16" s="6">
        <v>21.97</v>
      </c>
    </row>
    <row r="17" spans="1:2" x14ac:dyDescent="0.45">
      <c r="A17" s="6">
        <v>20</v>
      </c>
      <c r="B17" s="6">
        <v>23.38</v>
      </c>
    </row>
    <row r="18" spans="1:2" x14ac:dyDescent="0.45">
      <c r="A18" s="6">
        <v>21</v>
      </c>
      <c r="B18" s="6">
        <v>24.87</v>
      </c>
    </row>
    <row r="19" spans="1:2" x14ac:dyDescent="0.45">
      <c r="A19" s="6">
        <v>22</v>
      </c>
      <c r="B19" s="6">
        <v>26.43</v>
      </c>
    </row>
    <row r="20" spans="1:2" x14ac:dyDescent="0.45">
      <c r="A20" s="6">
        <v>23</v>
      </c>
      <c r="B20" s="6">
        <v>28.09</v>
      </c>
    </row>
    <row r="21" spans="1:2" x14ac:dyDescent="0.45">
      <c r="A21" s="6">
        <v>24</v>
      </c>
      <c r="B21" s="6">
        <v>29.83</v>
      </c>
    </row>
    <row r="22" spans="1:2" x14ac:dyDescent="0.45">
      <c r="A22" s="6">
        <v>25</v>
      </c>
      <c r="B22" s="6">
        <v>31.67</v>
      </c>
    </row>
    <row r="23" spans="1:2" x14ac:dyDescent="0.45">
      <c r="A23" s="6">
        <v>26</v>
      </c>
      <c r="B23" s="6">
        <v>33.6</v>
      </c>
    </row>
    <row r="24" spans="1:2" x14ac:dyDescent="0.45">
      <c r="A24" s="6">
        <v>27</v>
      </c>
      <c r="B24" s="6">
        <v>35.64</v>
      </c>
    </row>
    <row r="25" spans="1:2" x14ac:dyDescent="0.45">
      <c r="A25" s="6">
        <v>28</v>
      </c>
      <c r="B25" s="6">
        <v>37.799999999999997</v>
      </c>
    </row>
    <row r="26" spans="1:2" x14ac:dyDescent="0.45">
      <c r="A26" s="6">
        <v>29</v>
      </c>
      <c r="B26" s="6">
        <v>40.049999999999997</v>
      </c>
    </row>
    <row r="27" spans="1:2" x14ac:dyDescent="0.45">
      <c r="A27" s="6">
        <v>30</v>
      </c>
      <c r="B27" s="6">
        <v>42.43</v>
      </c>
    </row>
    <row r="28" spans="1:2" x14ac:dyDescent="0.45">
      <c r="A28" s="6">
        <v>31</v>
      </c>
      <c r="B28" s="6">
        <v>44.92</v>
      </c>
    </row>
    <row r="29" spans="1:2" x14ac:dyDescent="0.45">
      <c r="A29" s="6">
        <v>32</v>
      </c>
      <c r="B29" s="6">
        <v>47.55</v>
      </c>
    </row>
    <row r="30" spans="1:2" x14ac:dyDescent="0.45">
      <c r="A30" s="6">
        <v>33</v>
      </c>
      <c r="B30" s="6">
        <v>50.03</v>
      </c>
    </row>
    <row r="31" spans="1:2" x14ac:dyDescent="0.45">
      <c r="A31" s="6">
        <v>34</v>
      </c>
      <c r="B31" s="6">
        <v>53.19</v>
      </c>
    </row>
    <row r="32" spans="1:2" x14ac:dyDescent="0.45">
      <c r="A32" s="6">
        <v>35</v>
      </c>
      <c r="B32" s="6">
        <v>56.23</v>
      </c>
    </row>
    <row r="33" spans="1:2" x14ac:dyDescent="0.45">
      <c r="A33" s="6">
        <v>36</v>
      </c>
      <c r="B33" s="6">
        <v>59.41</v>
      </c>
    </row>
    <row r="34" spans="1:2" x14ac:dyDescent="0.45">
      <c r="A34" s="6">
        <v>37</v>
      </c>
      <c r="B34" s="6">
        <v>62.75</v>
      </c>
    </row>
    <row r="35" spans="1:2" x14ac:dyDescent="0.45">
      <c r="A35" s="6">
        <v>38</v>
      </c>
      <c r="B35" s="6">
        <v>66.25</v>
      </c>
    </row>
    <row r="36" spans="1:2" x14ac:dyDescent="0.45">
      <c r="A36" s="6">
        <v>39</v>
      </c>
      <c r="B36" s="6">
        <v>69.92</v>
      </c>
    </row>
    <row r="37" spans="1:2" x14ac:dyDescent="0.45">
      <c r="A37" s="6">
        <v>40</v>
      </c>
      <c r="B37" s="6">
        <v>73.75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E23" sqref="E23"/>
    </sheetView>
  </sheetViews>
  <sheetFormatPr baseColWidth="10" defaultRowHeight="14.25" x14ac:dyDescent="0.45"/>
  <sheetData>
    <row r="1" spans="1:5" ht="28.5" x14ac:dyDescent="0.45">
      <c r="A1" s="42" t="s">
        <v>19</v>
      </c>
      <c r="B1" s="43" t="s">
        <v>20</v>
      </c>
      <c r="C1" s="44" t="s">
        <v>21</v>
      </c>
      <c r="D1" s="45"/>
      <c r="E1" s="45"/>
    </row>
    <row r="2" spans="1:5" x14ac:dyDescent="0.45">
      <c r="A2" s="46">
        <v>1</v>
      </c>
      <c r="B2" s="47">
        <v>0.83671614243499015</v>
      </c>
      <c r="C2" s="48">
        <v>3.8204233752230516</v>
      </c>
      <c r="D2" s="49">
        <v>0.8</v>
      </c>
      <c r="E2" s="45">
        <v>3.54</v>
      </c>
    </row>
    <row r="3" spans="1:5" x14ac:dyDescent="0.45">
      <c r="A3" s="46">
        <v>2</v>
      </c>
      <c r="B3" s="47">
        <v>0.95747929701320589</v>
      </c>
      <c r="C3" s="48">
        <v>3.1994967769926221</v>
      </c>
      <c r="D3" s="49">
        <v>0.8</v>
      </c>
      <c r="E3" s="45">
        <v>3.54</v>
      </c>
    </row>
    <row r="4" spans="1:5" x14ac:dyDescent="0.45">
      <c r="A4" s="46">
        <v>3</v>
      </c>
      <c r="B4" s="47">
        <v>0.75045674630685266</v>
      </c>
      <c r="C4" s="48">
        <v>3.6910636672585015</v>
      </c>
      <c r="D4" s="49">
        <v>0.8</v>
      </c>
      <c r="E4" s="45">
        <v>3.54</v>
      </c>
    </row>
    <row r="5" spans="1:5" x14ac:dyDescent="0.45">
      <c r="A5" s="46">
        <v>4</v>
      </c>
      <c r="B5" s="47">
        <v>1.1472499684925586</v>
      </c>
      <c r="C5" s="48">
        <v>3.5013360955775532</v>
      </c>
      <c r="D5" s="49">
        <v>0.8</v>
      </c>
      <c r="E5" s="45">
        <v>3.54</v>
      </c>
    </row>
    <row r="6" spans="1:5" x14ac:dyDescent="0.45">
      <c r="A6" s="46">
        <v>5</v>
      </c>
      <c r="B6" s="47">
        <v>0.9057236593361272</v>
      </c>
      <c r="C6" s="48">
        <v>3.3978483292053245</v>
      </c>
      <c r="D6" s="49">
        <v>0.8</v>
      </c>
      <c r="E6" s="45">
        <v>3.54</v>
      </c>
    </row>
    <row r="7" spans="1:5" x14ac:dyDescent="0.45">
      <c r="A7" s="46">
        <v>6</v>
      </c>
      <c r="B7" s="47">
        <v>0.87984584049758796</v>
      </c>
      <c r="C7" s="48">
        <v>3.7341835699133514</v>
      </c>
      <c r="D7" s="49">
        <v>0.8</v>
      </c>
      <c r="E7" s="45">
        <v>3.54</v>
      </c>
    </row>
    <row r="8" spans="1:5" x14ac:dyDescent="0.45">
      <c r="A8" s="46">
        <v>7</v>
      </c>
      <c r="B8" s="47">
        <v>0.94885335739970567</v>
      </c>
      <c r="C8" s="48">
        <v>3.3547284265504747</v>
      </c>
      <c r="D8" s="49">
        <v>0.8</v>
      </c>
      <c r="E8" s="45">
        <v>3.54</v>
      </c>
    </row>
    <row r="9" spans="1:5" x14ac:dyDescent="0.45">
      <c r="A9" s="46">
        <v>8</v>
      </c>
      <c r="B9" s="47">
        <v>0.77633456514539201</v>
      </c>
      <c r="C9" s="48">
        <v>3.4927121150457987</v>
      </c>
      <c r="D9" s="49">
        <v>0.8</v>
      </c>
      <c r="E9" s="45">
        <v>3.54</v>
      </c>
    </row>
    <row r="10" spans="1:5" x14ac:dyDescent="0.45">
      <c r="A10" s="46">
        <v>9</v>
      </c>
      <c r="B10" s="47">
        <v>0.84534208204652905</v>
      </c>
      <c r="C10" s="48">
        <v>3.5875759008872534</v>
      </c>
      <c r="D10" s="49">
        <v>0.8</v>
      </c>
      <c r="E10" s="45">
        <v>3.54</v>
      </c>
    </row>
    <row r="11" spans="1:5" x14ac:dyDescent="0.45">
      <c r="A11" s="46">
        <v>10</v>
      </c>
      <c r="B11" s="47">
        <v>0.79358644437043113</v>
      </c>
      <c r="C11" s="48">
        <v>3.7169356088518035</v>
      </c>
      <c r="D11" s="49">
        <v>0.8</v>
      </c>
      <c r="E11" s="45">
        <v>3.54</v>
      </c>
    </row>
    <row r="12" spans="1:5" x14ac:dyDescent="0.45">
      <c r="A12" s="46">
        <v>11</v>
      </c>
      <c r="B12" s="47">
        <v>1.1249016164427605</v>
      </c>
      <c r="C12" s="48">
        <v>3.8894512728997985</v>
      </c>
      <c r="D12" s="49">
        <v>0.8</v>
      </c>
      <c r="E12" s="45">
        <v>3.54</v>
      </c>
    </row>
    <row r="13" spans="1:5" x14ac:dyDescent="0.45">
      <c r="A13" s="46">
        <v>12</v>
      </c>
      <c r="B13" s="47">
        <v>0.98537893533392684</v>
      </c>
      <c r="C13" s="48">
        <v>3.5057385912686017</v>
      </c>
      <c r="D13" s="49">
        <v>0.8</v>
      </c>
      <c r="E13" s="45">
        <v>3.54</v>
      </c>
    </row>
    <row r="14" spans="1:5" x14ac:dyDescent="0.45">
      <c r="A14" s="46">
        <v>13</v>
      </c>
      <c r="B14" s="47">
        <v>0.9504982650564705</v>
      </c>
      <c r="C14" s="48">
        <v>3.6627119610261425</v>
      </c>
      <c r="D14" s="49">
        <v>0.8</v>
      </c>
      <c r="E14" s="45">
        <v>3.54</v>
      </c>
    </row>
    <row r="15" spans="1:5" x14ac:dyDescent="0.45">
      <c r="A15" s="46">
        <v>14</v>
      </c>
      <c r="B15" s="47">
        <v>0.93305792991724668</v>
      </c>
      <c r="C15" s="48">
        <v>3.6365497327337146</v>
      </c>
      <c r="D15" s="49">
        <v>0.8</v>
      </c>
      <c r="E15" s="45">
        <v>3.54</v>
      </c>
    </row>
    <row r="16" spans="1:5" x14ac:dyDescent="0.45">
      <c r="A16" s="46">
        <v>15</v>
      </c>
      <c r="B16" s="47">
        <v>0.87201675693244174</v>
      </c>
      <c r="C16" s="48">
        <v>3.619108247204438</v>
      </c>
      <c r="D16" s="49">
        <v>0.8</v>
      </c>
      <c r="E16" s="45">
        <v>3.54</v>
      </c>
    </row>
    <row r="17" spans="1:5" x14ac:dyDescent="0.45">
      <c r="A17" s="46">
        <v>16</v>
      </c>
      <c r="B17" s="47">
        <v>1.4737083192153406</v>
      </c>
      <c r="C17" s="48">
        <v>3.767360874198828</v>
      </c>
      <c r="D17" s="49">
        <v>0.8</v>
      </c>
      <c r="E17" s="45">
        <v>3.54</v>
      </c>
    </row>
    <row r="18" spans="1:5" x14ac:dyDescent="0.45">
      <c r="A18" s="46">
        <v>17</v>
      </c>
      <c r="B18" s="47">
        <v>1.2469839624123706</v>
      </c>
      <c r="C18" s="48">
        <v>3.8807305301346644</v>
      </c>
      <c r="D18" s="49">
        <v>0.8</v>
      </c>
      <c r="E18" s="45">
        <v>3.54</v>
      </c>
    </row>
    <row r="19" spans="1:5" x14ac:dyDescent="0.45">
      <c r="A19" s="46">
        <v>18</v>
      </c>
      <c r="B19" s="47">
        <v>0.44472854603583278</v>
      </c>
      <c r="C19" s="48">
        <v>3.3138822504525076</v>
      </c>
      <c r="D19" s="49">
        <v>0.8</v>
      </c>
      <c r="E19" s="45">
        <v>3.54</v>
      </c>
    </row>
    <row r="20" spans="1:5" x14ac:dyDescent="0.45">
      <c r="A20" s="46">
        <v>19</v>
      </c>
      <c r="B20" s="47">
        <v>0.78481508123929666</v>
      </c>
      <c r="C20" s="48">
        <v>3.540621562325172</v>
      </c>
      <c r="D20" s="49">
        <v>0.8</v>
      </c>
      <c r="E20" s="45">
        <v>3.54</v>
      </c>
    </row>
    <row r="21" spans="1:5" x14ac:dyDescent="0.45">
      <c r="A21" s="46">
        <v>20</v>
      </c>
      <c r="B21" s="47">
        <v>0.68017307040692776</v>
      </c>
      <c r="C21" s="48">
        <v>3.2964407649242222</v>
      </c>
      <c r="D21" s="49">
        <v>0.8</v>
      </c>
      <c r="E21" s="45">
        <v>3.54</v>
      </c>
    </row>
    <row r="22" spans="1:5" x14ac:dyDescent="0.45">
      <c r="A22" s="46">
        <v>21</v>
      </c>
      <c r="B22" s="47">
        <v>0.76770862553189179</v>
      </c>
      <c r="C22" s="48">
        <v>3.6910636672585015</v>
      </c>
      <c r="D22" s="49">
        <v>0.8</v>
      </c>
      <c r="E22" s="45">
        <v>3.54</v>
      </c>
    </row>
    <row r="23" spans="1:5" x14ac:dyDescent="0.45">
      <c r="A23" s="46">
        <v>22</v>
      </c>
      <c r="B23" s="47">
        <v>0.96610523662474479</v>
      </c>
      <c r="C23" s="48">
        <v>3.4840881345160053</v>
      </c>
      <c r="D23" s="49">
        <v>0.8</v>
      </c>
      <c r="E23" s="45">
        <v>3.54</v>
      </c>
    </row>
    <row r="24" spans="1:5" x14ac:dyDescent="0.45">
      <c r="A24" s="46">
        <v>23</v>
      </c>
      <c r="B24" s="47">
        <v>0.54343419560246087</v>
      </c>
      <c r="C24" s="48">
        <v>3.3719763876120226</v>
      </c>
      <c r="D24" s="49">
        <v>0.8</v>
      </c>
      <c r="E24" s="45">
        <v>3.54</v>
      </c>
    </row>
    <row r="25" spans="1:5" x14ac:dyDescent="0.45">
      <c r="A25" s="46">
        <v>24</v>
      </c>
      <c r="B25" s="47">
        <v>0.69870110863075474</v>
      </c>
      <c r="C25" s="48">
        <v>3.6134478424795753</v>
      </c>
      <c r="D25" s="49">
        <v>0.8</v>
      </c>
      <c r="E25" s="45">
        <v>3.54</v>
      </c>
    </row>
    <row r="26" spans="1:5" x14ac:dyDescent="0.45">
      <c r="A26" s="46">
        <v>25</v>
      </c>
      <c r="B26" s="47">
        <v>0.64694547095465682</v>
      </c>
      <c r="C26" s="48">
        <v>3.6134478424795753</v>
      </c>
      <c r="D26" s="49">
        <v>0.8</v>
      </c>
      <c r="E26" s="45">
        <v>3.54</v>
      </c>
    </row>
    <row r="27" spans="1:5" x14ac:dyDescent="0.45">
      <c r="A27" s="46">
        <v>26</v>
      </c>
      <c r="B27" s="47">
        <v>0.83671614243400949</v>
      </c>
      <c r="C27" s="48">
        <v>3.6220718230103492</v>
      </c>
      <c r="D27" s="49">
        <v>0.8</v>
      </c>
      <c r="E27" s="45">
        <v>3.54</v>
      </c>
    </row>
    <row r="28" spans="1:5" x14ac:dyDescent="0.45">
      <c r="A28" s="46">
        <v>27</v>
      </c>
      <c r="B28" s="47">
        <v>0.89709771972360774</v>
      </c>
      <c r="C28" s="48">
        <v>3.3719763876120226</v>
      </c>
      <c r="D28" s="49">
        <v>0.8</v>
      </c>
      <c r="E28" s="45">
        <v>3.54</v>
      </c>
    </row>
    <row r="29" spans="1:5" x14ac:dyDescent="0.45">
      <c r="A29" s="46">
        <v>28</v>
      </c>
      <c r="B29" s="47">
        <v>0.94022741778620544</v>
      </c>
      <c r="C29" s="48">
        <v>3.4927121150457987</v>
      </c>
      <c r="D29" s="49">
        <v>0.8</v>
      </c>
      <c r="E29" s="45">
        <v>3.54</v>
      </c>
    </row>
    <row r="30" spans="1:5" x14ac:dyDescent="0.45">
      <c r="A30" s="46">
        <v>29</v>
      </c>
      <c r="B30" s="47">
        <v>0.89709771972360774</v>
      </c>
      <c r="C30" s="48">
        <v>3.3288564849581528</v>
      </c>
      <c r="D30" s="49">
        <v>0.8</v>
      </c>
      <c r="E30" s="45">
        <v>3.54</v>
      </c>
    </row>
    <row r="31" spans="1:5" x14ac:dyDescent="0.45">
      <c r="A31" s="46">
        <v>30</v>
      </c>
      <c r="B31" s="47">
        <v>0.58656389366505868</v>
      </c>
      <c r="C31" s="48">
        <v>3.7083116283200495</v>
      </c>
      <c r="D31" s="49">
        <v>0.8</v>
      </c>
      <c r="E31" s="45">
        <v>3.54</v>
      </c>
    </row>
    <row r="32" spans="1:5" x14ac:dyDescent="0.45">
      <c r="A32" s="46">
        <v>31</v>
      </c>
      <c r="B32" s="47">
        <v>0.63657223256134665</v>
      </c>
      <c r="C32" s="48">
        <v>3.6103875044402955</v>
      </c>
      <c r="D32" s="49">
        <v>0.8</v>
      </c>
      <c r="E32" s="45">
        <v>3.54</v>
      </c>
    </row>
    <row r="33" spans="1:5" x14ac:dyDescent="0.45">
      <c r="A33" s="46">
        <v>32</v>
      </c>
      <c r="B33" s="47">
        <v>0.88073692450254926</v>
      </c>
      <c r="C33" s="48">
        <v>4.046424642658331</v>
      </c>
      <c r="D33" s="49">
        <v>0.8</v>
      </c>
      <c r="E33" s="45">
        <v>3.54</v>
      </c>
    </row>
    <row r="34" spans="1:5" x14ac:dyDescent="0.45">
      <c r="A34" s="46">
        <v>33</v>
      </c>
      <c r="B34" s="47">
        <v>0.74121424339272413</v>
      </c>
      <c r="C34" s="48">
        <v>3.5929460189120106</v>
      </c>
      <c r="D34" s="49">
        <v>0.8</v>
      </c>
      <c r="E34" s="45">
        <v>3.54</v>
      </c>
    </row>
    <row r="35" spans="1:5" x14ac:dyDescent="0.45">
      <c r="A35" s="46">
        <v>34</v>
      </c>
      <c r="B35" s="47">
        <v>0.79353524880841286</v>
      </c>
      <c r="C35" s="48">
        <v>3.5929460189110189</v>
      </c>
      <c r="D35" s="49">
        <v>0.8</v>
      </c>
      <c r="E35" s="45">
        <v>3.54</v>
      </c>
    </row>
    <row r="36" spans="1:5" x14ac:dyDescent="0.45">
      <c r="A36" s="46">
        <v>35</v>
      </c>
      <c r="B36" s="47">
        <v>1.0551402758878481</v>
      </c>
      <c r="C36" s="48">
        <v>3.6191082472054297</v>
      </c>
      <c r="D36" s="49">
        <v>0.8</v>
      </c>
      <c r="E36" s="45">
        <v>3.54</v>
      </c>
    </row>
    <row r="37" spans="1:5" x14ac:dyDescent="0.45">
      <c r="A37" s="46">
        <v>36</v>
      </c>
      <c r="B37" s="47">
        <v>0.52321005415887023</v>
      </c>
      <c r="C37" s="48">
        <v>3.409810420860059</v>
      </c>
      <c r="D37" s="49">
        <v>0.8</v>
      </c>
      <c r="E37" s="45">
        <v>3.54</v>
      </c>
    </row>
    <row r="38" spans="1:5" x14ac:dyDescent="0.45">
      <c r="A38" s="46">
        <v>37</v>
      </c>
      <c r="B38" s="47">
        <v>1.2905848002589431</v>
      </c>
      <c r="C38" s="48">
        <v>3.7673608741978364</v>
      </c>
      <c r="D38" s="49">
        <v>0.8</v>
      </c>
      <c r="E38" s="45">
        <v>3.54</v>
      </c>
    </row>
    <row r="39" spans="1:5" x14ac:dyDescent="0.45">
      <c r="A39" s="46">
        <v>38</v>
      </c>
      <c r="B39" s="47">
        <v>0.9592184326255867</v>
      </c>
      <c r="C39" s="48">
        <v>3.819685330784675</v>
      </c>
      <c r="D39" s="49">
        <v>0.8</v>
      </c>
      <c r="E39" s="45">
        <v>3.54</v>
      </c>
    </row>
    <row r="40" spans="1:5" x14ac:dyDescent="0.45">
      <c r="A40" s="46">
        <v>39</v>
      </c>
      <c r="B40" s="47">
        <v>0.8371360866549854</v>
      </c>
      <c r="C40" s="48">
        <v>3.8284060735488175</v>
      </c>
      <c r="D40" s="49">
        <v>0.8</v>
      </c>
      <c r="E40" s="45">
        <v>3.54</v>
      </c>
    </row>
    <row r="41" spans="1:5" x14ac:dyDescent="0.45">
      <c r="A41" s="46">
        <v>40</v>
      </c>
      <c r="B41" s="47">
        <v>0.819695751516753</v>
      </c>
      <c r="C41" s="48">
        <v>3.4359726491534781</v>
      </c>
      <c r="D41" s="49">
        <v>0.8</v>
      </c>
      <c r="E41" s="45">
        <v>3.54</v>
      </c>
    </row>
    <row r="42" spans="1:5" x14ac:dyDescent="0.45">
      <c r="B42" s="50"/>
      <c r="C42" s="51"/>
      <c r="D42" s="45"/>
      <c r="E42" s="4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62004707A1A4BB066AA78A841809D" ma:contentTypeVersion="15" ma:contentTypeDescription="Crée un document." ma:contentTypeScope="" ma:versionID="e5253b3fb0157b0830ff87c4317ac6bd">
  <xsd:schema xmlns:xsd="http://www.w3.org/2001/XMLSchema" xmlns:xs="http://www.w3.org/2001/XMLSchema" xmlns:p="http://schemas.microsoft.com/office/2006/metadata/properties" xmlns:ns3="1e983b85-574c-4bda-aea0-71b71b992d3b" xmlns:ns4="fd331942-1f16-4853-be98-d1b369201984" targetNamespace="http://schemas.microsoft.com/office/2006/metadata/properties" ma:root="true" ma:fieldsID="062746feff21b8ca536d3dbe6d6b4ba0" ns3:_="" ns4:_="">
    <xsd:import namespace="1e983b85-574c-4bda-aea0-71b71b992d3b"/>
    <xsd:import namespace="fd331942-1f16-4853-be98-d1b3692019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83b85-574c-4bda-aea0-71b71b992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31942-1f16-4853-be98-d1b3692019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983b85-574c-4bda-aea0-71b71b992d3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85E666-F0EB-483B-96AD-37428E565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83b85-574c-4bda-aea0-71b71b992d3b"/>
    <ds:schemaRef ds:uri="fd331942-1f16-4853-be98-d1b369201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198118-C5C9-425F-BF4E-E7322F0E23F3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fd331942-1f16-4853-be98-d1b369201984"/>
    <ds:schemaRef ds:uri="1e983b85-574c-4bda-aea0-71b71b992d3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F2E05E-7B8B-45F9-8964-83EBD6E61E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Exp2 - h</vt:lpstr>
      <vt:lpstr>Exp2 - Psat</vt:lpstr>
      <vt:lpstr>Exp2 - 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vl-hopital</dc:creator>
  <cp:lastModifiedBy>Sébastien C</cp:lastModifiedBy>
  <dcterms:created xsi:type="dcterms:W3CDTF">2021-08-22T08:17:04Z</dcterms:created>
  <dcterms:modified xsi:type="dcterms:W3CDTF">2023-04-24T13:09:05Z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0x010100CF362004707A1A4BB066AA78A841809D</vt:lpwstr>
  </property>
</Properties>
</file>